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Rel Cont 1º Qd-com TI" sheetId="1" r:id="rId1"/>
  </sheets>
  <definedNames>
    <definedName name="_xlnm.Print_Area" localSheetId="0">'Rel Cont 1º Qd-com TI'!$A$1:$M$22</definedName>
  </definedNames>
  <calcPr calcId="144525"/>
</workbook>
</file>

<file path=xl/calcChain.xml><?xml version="1.0" encoding="utf-8"?>
<calcChain xmlns="http://schemas.openxmlformats.org/spreadsheetml/2006/main">
  <c r="L20" i="1" l="1"/>
  <c r="K20" i="1"/>
  <c r="M20" i="1" s="1"/>
  <c r="I20" i="1"/>
  <c r="H20" i="1"/>
  <c r="F20" i="1"/>
  <c r="M19" i="1"/>
  <c r="J19" i="1"/>
  <c r="G19" i="1"/>
  <c r="G20" i="1" s="1"/>
  <c r="F19" i="1"/>
  <c r="E19" i="1"/>
  <c r="E20" i="1" s="1"/>
  <c r="D19" i="1"/>
  <c r="D20" i="1" s="1"/>
  <c r="C19" i="1"/>
  <c r="C20" i="1" s="1"/>
  <c r="B19" i="1"/>
  <c r="B20" i="1" s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J20" i="1" s="1"/>
  <c r="M8" i="1"/>
  <c r="J8" i="1"/>
</calcChain>
</file>

<file path=xl/sharedStrings.xml><?xml version="1.0" encoding="utf-8"?>
<sst xmlns="http://schemas.openxmlformats.org/spreadsheetml/2006/main" count="36" uniqueCount="33">
  <si>
    <t>Portaria Nº 01, de 07 de janeiro de 2015.</t>
  </si>
  <si>
    <t>Análise da Execução de Despesas de Contingenciamento</t>
  </si>
  <si>
    <t>Valores em R$</t>
  </si>
  <si>
    <t>Despesas Contingenciamento</t>
  </si>
  <si>
    <t xml:space="preserve">EXECUÇÃO 2014 </t>
  </si>
  <si>
    <t xml:space="preserve">META 2015 </t>
  </si>
  <si>
    <t>Primeiro Quadrimestre de 2015</t>
  </si>
  <si>
    <t xml:space="preserve">Dado do Siafem (Executado- Empenhado) 
</t>
  </si>
  <si>
    <t xml:space="preserve">Dado do Setor
</t>
  </si>
  <si>
    <t xml:space="preserve">*Média Mensal 2014
</t>
  </si>
  <si>
    <t xml:space="preserve">Redução 20% 
</t>
  </si>
  <si>
    <t xml:space="preserve">Meta 2015 
</t>
  </si>
  <si>
    <t xml:space="preserve">Meta 2015 (Mensal)
</t>
  </si>
  <si>
    <t xml:space="preserve">Valor Empenhado </t>
  </si>
  <si>
    <t>Valor Liquidado</t>
  </si>
  <si>
    <t>Exercício Atual</t>
  </si>
  <si>
    <t>Exercício Anterior (3.3.90.92)</t>
  </si>
  <si>
    <t>Total</t>
  </si>
  <si>
    <t>Diárias</t>
  </si>
  <si>
    <t>Passagens</t>
  </si>
  <si>
    <t>Correios</t>
  </si>
  <si>
    <t>Tecnologia da Informação</t>
  </si>
  <si>
    <t>Telefonia Fixa</t>
  </si>
  <si>
    <t>Telefonia Móvel</t>
  </si>
  <si>
    <t>Água</t>
  </si>
  <si>
    <t>Energia</t>
  </si>
  <si>
    <t>Material de Expediente</t>
  </si>
  <si>
    <t>Impressão, cópias e papel</t>
  </si>
  <si>
    <t>Pneus</t>
  </si>
  <si>
    <t>Combustíveis e Lubrificantes</t>
  </si>
  <si>
    <t>TOTAL</t>
  </si>
  <si>
    <t>FONTE: SIAFEM - Relpdug 2 de  01 de janeiro a 30 de abril de 2015.</t>
  </si>
  <si>
    <r>
      <t xml:space="preserve">Nota 1: </t>
    </r>
    <r>
      <rPr>
        <sz val="10"/>
        <color theme="1"/>
        <rFont val="Calibri"/>
        <family val="2"/>
        <scheme val="minor"/>
      </rPr>
      <t>Já foi empenhado aproximadamente 75% da meta prevista.</t>
    </r>
    <r>
      <rPr>
        <b/>
        <sz val="10"/>
        <color theme="1"/>
        <rFont val="Calibri"/>
        <family val="2"/>
        <scheme val="minor"/>
      </rPr>
      <t xml:space="preserve">
Nota 2: </t>
    </r>
    <r>
      <rPr>
        <sz val="10"/>
        <color theme="1"/>
        <rFont val="Calibri"/>
        <family val="2"/>
        <scheme val="minor"/>
      </rPr>
      <t>As despesas com diárias do exercício anterior só se efetuaram a partir do mês de maio devido a liberação tardia do orçamento.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</si>
</sst>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 applyFont="1"/>
    <xf numFmtId="0" fontId="4" fillId="2" borderId="0" xfId="1" applyFont="1" applyFill="1" applyBorder="1" applyAlignment="1">
      <alignment vertical="center" wrapText="1"/>
    </xf>
    <xf numFmtId="43" fontId="2" fillId="3" borderId="1" xfId="2" applyFont="1" applyFill="1" applyBorder="1" applyAlignment="1">
      <alignment horizontal="center" vertical="center" wrapText="1"/>
    </xf>
    <xf numFmtId="0" fontId="1" fillId="0" borderId="1" xfId="1" applyFont="1" applyBorder="1"/>
    <xf numFmtId="43" fontId="1" fillId="0" borderId="1" xfId="2" applyFont="1" applyBorder="1"/>
    <xf numFmtId="43" fontId="1" fillId="0" borderId="1" xfId="2" applyFont="1" applyFill="1" applyBorder="1"/>
    <xf numFmtId="43" fontId="5" fillId="3" borderId="1" xfId="2" applyFont="1" applyFill="1" applyBorder="1"/>
    <xf numFmtId="43" fontId="2" fillId="3" borderId="2" xfId="1" applyNumberFormat="1" applyFont="1" applyFill="1" applyBorder="1"/>
    <xf numFmtId="43" fontId="2" fillId="3" borderId="1" xfId="2" applyFont="1" applyFill="1" applyBorder="1"/>
    <xf numFmtId="43" fontId="1" fillId="3" borderId="1" xfId="2" applyFont="1" applyFill="1" applyBorder="1"/>
    <xf numFmtId="0" fontId="1" fillId="0" borderId="1" xfId="1" applyFont="1" applyFill="1" applyBorder="1"/>
    <xf numFmtId="43" fontId="1" fillId="3" borderId="2" xfId="1" applyNumberFormat="1" applyFont="1" applyFill="1" applyBorder="1"/>
    <xf numFmtId="43" fontId="5" fillId="3" borderId="1" xfId="1" applyNumberFormat="1" applyFont="1" applyFill="1" applyBorder="1"/>
    <xf numFmtId="0" fontId="2" fillId="3" borderId="1" xfId="1" applyFont="1" applyFill="1" applyBorder="1" applyAlignment="1">
      <alignment horizontal="right"/>
    </xf>
    <xf numFmtId="43" fontId="2" fillId="3" borderId="1" xfId="1" applyNumberFormat="1" applyFont="1" applyFill="1" applyBorder="1"/>
    <xf numFmtId="43" fontId="4" fillId="3" borderId="1" xfId="1" applyNumberFormat="1" applyFont="1" applyFill="1" applyBorder="1"/>
    <xf numFmtId="43" fontId="2" fillId="2" borderId="0" xfId="1" applyNumberFormat="1" applyFont="1" applyFill="1" applyBorder="1"/>
    <xf numFmtId="0" fontId="1" fillId="0" borderId="0" xfId="1" applyFont="1" applyFill="1" applyAlignment="1">
      <alignment horizontal="right"/>
    </xf>
    <xf numFmtId="43" fontId="5" fillId="0" borderId="0" xfId="1" applyNumberFormat="1" applyFont="1" applyFill="1" applyAlignment="1"/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" fillId="0" borderId="0" xfId="1" applyNumberFormat="1" applyFont="1" applyFill="1"/>
    <xf numFmtId="0" fontId="6" fillId="2" borderId="0" xfId="1" applyFont="1" applyFill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center" wrapText="1"/>
    </xf>
    <xf numFmtId="43" fontId="2" fillId="0" borderId="7" xfId="2" applyFont="1" applyBorder="1" applyAlignment="1">
      <alignment horizontal="center" vertical="center" wrapText="1"/>
    </xf>
    <xf numFmtId="43" fontId="2" fillId="3" borderId="1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3" fontId="2" fillId="3" borderId="3" xfId="2" applyFont="1" applyFill="1" applyBorder="1" applyAlignment="1">
      <alignment horizontal="center" vertical="center" wrapText="1"/>
    </xf>
    <xf numFmtId="43" fontId="2" fillId="3" borderId="4" xfId="2" applyFont="1" applyFill="1" applyBorder="1" applyAlignment="1">
      <alignment horizontal="center" vertical="center" wrapText="1"/>
    </xf>
    <xf numFmtId="43" fontId="2" fillId="3" borderId="5" xfId="2" applyFont="1" applyFill="1" applyBorder="1" applyAlignment="1">
      <alignment horizontal="center" vertical="center" wrapText="1"/>
    </xf>
  </cellXfs>
  <cellStyles count="12">
    <cellStyle name="Moeda 2" xfId="3"/>
    <cellStyle name="Normal" xfId="0" builtinId="0"/>
    <cellStyle name="Normal 2" xfId="4"/>
    <cellStyle name="Normal 3" xfId="1"/>
    <cellStyle name="Normal 3 2" xfId="5"/>
    <cellStyle name="Normal 4" xfId="6"/>
    <cellStyle name="Normal 5" xfId="7"/>
    <cellStyle name="Separador de milhares 2" xfId="8"/>
    <cellStyle name="Separador de milhares 3" xfId="2"/>
    <cellStyle name="Separador de milhares 3 2" xfId="9"/>
    <cellStyle name="Separador de milhares 4" xfId="10"/>
    <cellStyle name="Separador de milhares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7"/>
  <sheetViews>
    <sheetView tabSelected="1" zoomScaleNormal="100" zoomScaleSheetLayoutView="80" workbookViewId="0">
      <selection activeCell="H28" sqref="H28"/>
    </sheetView>
  </sheetViews>
  <sheetFormatPr defaultColWidth="9.140625" defaultRowHeight="15" x14ac:dyDescent="0.25"/>
  <cols>
    <col min="1" max="1" width="27" style="1" customWidth="1"/>
    <col min="2" max="2" width="14" style="1" customWidth="1"/>
    <col min="3" max="3" width="14.140625" style="1" customWidth="1"/>
    <col min="4" max="4" width="13.140625" style="1" customWidth="1"/>
    <col min="5" max="5" width="12.85546875" style="1" customWidth="1"/>
    <col min="6" max="6" width="14.28515625" style="1" bestFit="1" customWidth="1"/>
    <col min="7" max="7" width="12.85546875" style="1" customWidth="1"/>
    <col min="8" max="8" width="14.28515625" style="1" bestFit="1" customWidth="1"/>
    <col min="9" max="9" width="14.140625" style="1" customWidth="1"/>
    <col min="10" max="10" width="14.28515625" style="1" bestFit="1" customWidth="1"/>
    <col min="11" max="11" width="13.28515625" style="1" bestFit="1" customWidth="1"/>
    <col min="12" max="12" width="12.85546875" style="1" customWidth="1"/>
    <col min="13" max="13" width="13.28515625" style="1" customWidth="1"/>
    <col min="14" max="16384" width="9.140625" style="1"/>
  </cols>
  <sheetData>
    <row r="1" spans="1:13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8.15" customHeight="1" x14ac:dyDescent="0.25">
      <c r="A4" s="2"/>
      <c r="B4" s="2"/>
      <c r="C4" s="2"/>
      <c r="D4" s="2"/>
      <c r="E4" s="2"/>
      <c r="F4" s="2"/>
      <c r="G4" s="2"/>
      <c r="H4" s="35"/>
      <c r="I4" s="35"/>
      <c r="J4" s="35"/>
      <c r="K4" s="35"/>
      <c r="L4" s="35"/>
      <c r="M4" s="35"/>
    </row>
    <row r="5" spans="1:13" ht="28.15" customHeight="1" x14ac:dyDescent="0.25">
      <c r="A5" s="25" t="s">
        <v>3</v>
      </c>
      <c r="B5" s="37" t="s">
        <v>4</v>
      </c>
      <c r="C5" s="37"/>
      <c r="D5" s="37"/>
      <c r="E5" s="37" t="s">
        <v>5</v>
      </c>
      <c r="F5" s="37"/>
      <c r="G5" s="37"/>
      <c r="H5" s="38" t="s">
        <v>6</v>
      </c>
      <c r="I5" s="39"/>
      <c r="J5" s="39"/>
      <c r="K5" s="39"/>
      <c r="L5" s="39"/>
      <c r="M5" s="40"/>
    </row>
    <row r="6" spans="1:13" ht="38.450000000000003" customHeight="1" x14ac:dyDescent="0.25">
      <c r="A6" s="36"/>
      <c r="B6" s="29" t="s">
        <v>7</v>
      </c>
      <c r="C6" s="25" t="s">
        <v>8</v>
      </c>
      <c r="D6" s="25" t="s">
        <v>9</v>
      </c>
      <c r="E6" s="25" t="s">
        <v>10</v>
      </c>
      <c r="F6" s="27" t="s">
        <v>11</v>
      </c>
      <c r="G6" s="29" t="s">
        <v>12</v>
      </c>
      <c r="H6" s="31" t="s">
        <v>13</v>
      </c>
      <c r="I6" s="31"/>
      <c r="J6" s="31"/>
      <c r="K6" s="31" t="s">
        <v>14</v>
      </c>
      <c r="L6" s="31"/>
      <c r="M6" s="31"/>
    </row>
    <row r="7" spans="1:13" ht="43.5" customHeight="1" x14ac:dyDescent="0.25">
      <c r="A7" s="26"/>
      <c r="B7" s="30"/>
      <c r="C7" s="26"/>
      <c r="D7" s="26"/>
      <c r="E7" s="26"/>
      <c r="F7" s="28"/>
      <c r="G7" s="30"/>
      <c r="H7" s="3" t="s">
        <v>15</v>
      </c>
      <c r="I7" s="3" t="s">
        <v>16</v>
      </c>
      <c r="J7" s="3" t="s">
        <v>17</v>
      </c>
      <c r="K7" s="3" t="s">
        <v>15</v>
      </c>
      <c r="L7" s="3" t="s">
        <v>16</v>
      </c>
      <c r="M7" s="3" t="s">
        <v>17</v>
      </c>
    </row>
    <row r="8" spans="1:13" x14ac:dyDescent="0.25">
      <c r="A8" s="4" t="s">
        <v>18</v>
      </c>
      <c r="B8" s="5">
        <v>9702541.0600000024</v>
      </c>
      <c r="C8" s="5">
        <v>6052317</v>
      </c>
      <c r="D8" s="5">
        <v>811353.40083333326</v>
      </c>
      <c r="E8" s="5">
        <v>1947248.162</v>
      </c>
      <c r="F8" s="6">
        <v>7788992.648</v>
      </c>
      <c r="G8" s="5">
        <v>649082.72066666675</v>
      </c>
      <c r="H8" s="7">
        <v>4789167.6500000004</v>
      </c>
      <c r="I8" s="7">
        <v>0</v>
      </c>
      <c r="J8" s="8">
        <f t="shared" ref="J8:J19" si="0">H8+I8</f>
        <v>4789167.6500000004</v>
      </c>
      <c r="K8" s="7">
        <v>572650</v>
      </c>
      <c r="L8" s="7">
        <v>0</v>
      </c>
      <c r="M8" s="9">
        <f t="shared" ref="M8:M19" si="1">K8+L8</f>
        <v>572650</v>
      </c>
    </row>
    <row r="9" spans="1:13" x14ac:dyDescent="0.25">
      <c r="A9" s="4" t="s">
        <v>19</v>
      </c>
      <c r="B9" s="5">
        <v>6051976.9700000007</v>
      </c>
      <c r="C9" s="5">
        <v>4326292.2500000009</v>
      </c>
      <c r="D9" s="5">
        <v>508146.96666666667</v>
      </c>
      <c r="E9" s="5">
        <v>1219552.72</v>
      </c>
      <c r="F9" s="6">
        <v>4878210.88</v>
      </c>
      <c r="G9" s="5">
        <v>406517.57333333325</v>
      </c>
      <c r="H9" s="10">
        <v>1177622.75</v>
      </c>
      <c r="I9" s="7">
        <v>899048.1</v>
      </c>
      <c r="J9" s="8">
        <f t="shared" si="0"/>
        <v>2076670.85</v>
      </c>
      <c r="K9" s="7">
        <v>1148950.25</v>
      </c>
      <c r="L9" s="7">
        <v>715557.55999999994</v>
      </c>
      <c r="M9" s="9">
        <f t="shared" si="1"/>
        <v>1864507.81</v>
      </c>
    </row>
    <row r="10" spans="1:13" x14ac:dyDescent="0.25">
      <c r="A10" s="11" t="s">
        <v>20</v>
      </c>
      <c r="B10" s="5">
        <v>91427.97</v>
      </c>
      <c r="C10" s="5">
        <v>99953.66</v>
      </c>
      <c r="D10" s="5">
        <v>8520.9458333333332</v>
      </c>
      <c r="E10" s="5">
        <v>20450.270000000004</v>
      </c>
      <c r="F10" s="6">
        <v>81801.08</v>
      </c>
      <c r="G10" s="5">
        <v>6816.7566666666671</v>
      </c>
      <c r="H10" s="12">
        <v>43273.850000000013</v>
      </c>
      <c r="I10" s="7">
        <v>12319.789999999997</v>
      </c>
      <c r="J10" s="8">
        <f t="shared" si="0"/>
        <v>55593.640000000014</v>
      </c>
      <c r="K10" s="7">
        <v>23212.919999999987</v>
      </c>
      <c r="L10" s="13">
        <v>11789.989999999994</v>
      </c>
      <c r="M10" s="9">
        <f t="shared" si="1"/>
        <v>35002.909999999982</v>
      </c>
    </row>
    <row r="11" spans="1:13" x14ac:dyDescent="0.25">
      <c r="A11" s="11" t="s">
        <v>21</v>
      </c>
      <c r="B11" s="5">
        <v>1177003.54</v>
      </c>
      <c r="C11" s="5">
        <v>0</v>
      </c>
      <c r="D11" s="5">
        <v>98083.628333333327</v>
      </c>
      <c r="E11" s="5">
        <v>235400.70800000001</v>
      </c>
      <c r="F11" s="6">
        <v>941602.83200000005</v>
      </c>
      <c r="G11" s="5">
        <v>78466.902666666676</v>
      </c>
      <c r="H11" s="7">
        <v>1047343.4199999999</v>
      </c>
      <c r="I11" s="7">
        <v>569754.88</v>
      </c>
      <c r="J11" s="8">
        <f t="shared" si="0"/>
        <v>1617098.2999999998</v>
      </c>
      <c r="K11" s="7">
        <v>1047342.0700000001</v>
      </c>
      <c r="L11" s="7">
        <v>0</v>
      </c>
      <c r="M11" s="9">
        <f t="shared" si="1"/>
        <v>1047342.0700000001</v>
      </c>
    </row>
    <row r="12" spans="1:13" x14ac:dyDescent="0.25">
      <c r="A12" s="4" t="s">
        <v>22</v>
      </c>
      <c r="B12" s="5">
        <v>876963.28999999992</v>
      </c>
      <c r="C12" s="5">
        <v>1422550.73</v>
      </c>
      <c r="D12" s="5">
        <v>120584.83499999999</v>
      </c>
      <c r="E12" s="5">
        <v>289403.60400000005</v>
      </c>
      <c r="F12" s="6">
        <v>1157614.416</v>
      </c>
      <c r="G12" s="5">
        <v>96467.867999999988</v>
      </c>
      <c r="H12" s="10">
        <v>170623.34</v>
      </c>
      <c r="I12" s="7">
        <v>220777.08</v>
      </c>
      <c r="J12" s="8">
        <f t="shared" si="0"/>
        <v>391400.42</v>
      </c>
      <c r="K12" s="7">
        <v>18622.919999999998</v>
      </c>
      <c r="L12" s="7">
        <v>220777.08</v>
      </c>
      <c r="M12" s="9">
        <f t="shared" si="1"/>
        <v>239400</v>
      </c>
    </row>
    <row r="13" spans="1:13" x14ac:dyDescent="0.25">
      <c r="A13" s="4" t="s">
        <v>23</v>
      </c>
      <c r="B13" s="5">
        <v>63649.520000000004</v>
      </c>
      <c r="C13" s="5">
        <v>63662.47</v>
      </c>
      <c r="D13" s="5">
        <v>5305.2058333333334</v>
      </c>
      <c r="E13" s="5">
        <v>12732.494000000001</v>
      </c>
      <c r="F13" s="6">
        <v>50929.976000000002</v>
      </c>
      <c r="G13" s="5">
        <v>4244.1646666666666</v>
      </c>
      <c r="H13" s="10">
        <v>0</v>
      </c>
      <c r="I13" s="7">
        <v>0</v>
      </c>
      <c r="J13" s="8">
        <f t="shared" si="0"/>
        <v>0</v>
      </c>
      <c r="K13" s="7">
        <v>0</v>
      </c>
      <c r="L13" s="7">
        <v>0</v>
      </c>
      <c r="M13" s="9">
        <f t="shared" si="1"/>
        <v>0</v>
      </c>
    </row>
    <row r="14" spans="1:13" x14ac:dyDescent="0.25">
      <c r="A14" s="4" t="s">
        <v>24</v>
      </c>
      <c r="B14" s="5">
        <v>7371648.2300000004</v>
      </c>
      <c r="C14" s="5">
        <v>3964000.4</v>
      </c>
      <c r="D14" s="5">
        <v>618232.47583333345</v>
      </c>
      <c r="E14" s="5">
        <v>1483757.9419999998</v>
      </c>
      <c r="F14" s="6">
        <v>5935031.7679999992</v>
      </c>
      <c r="G14" s="5">
        <v>494585.98066666676</v>
      </c>
      <c r="H14" s="10">
        <v>709201.61</v>
      </c>
      <c r="I14" s="7">
        <v>4986.1899999999996</v>
      </c>
      <c r="J14" s="8">
        <f t="shared" si="0"/>
        <v>714187.79999999993</v>
      </c>
      <c r="K14" s="7">
        <v>709201.6</v>
      </c>
      <c r="L14" s="7">
        <v>0</v>
      </c>
      <c r="M14" s="9">
        <f t="shared" si="1"/>
        <v>709201.6</v>
      </c>
    </row>
    <row r="15" spans="1:13" x14ac:dyDescent="0.25">
      <c r="A15" s="4" t="s">
        <v>25</v>
      </c>
      <c r="B15" s="5">
        <v>5038662.6100000003</v>
      </c>
      <c r="C15" s="5">
        <v>7923557.0799999991</v>
      </c>
      <c r="D15" s="5">
        <v>660296.42333333334</v>
      </c>
      <c r="E15" s="5">
        <v>1584711.4160000002</v>
      </c>
      <c r="F15" s="6">
        <v>6338845.6639999999</v>
      </c>
      <c r="G15" s="5">
        <v>528237.13866666658</v>
      </c>
      <c r="H15" s="10">
        <v>1649953.4</v>
      </c>
      <c r="I15" s="7">
        <v>0</v>
      </c>
      <c r="J15" s="8">
        <f t="shared" si="0"/>
        <v>1649953.4</v>
      </c>
      <c r="K15" s="7">
        <v>1648662.0200000003</v>
      </c>
      <c r="L15" s="7">
        <v>0</v>
      </c>
      <c r="M15" s="9">
        <f t="shared" si="1"/>
        <v>1648662.0200000003</v>
      </c>
    </row>
    <row r="16" spans="1:13" x14ac:dyDescent="0.25">
      <c r="A16" s="11" t="s">
        <v>26</v>
      </c>
      <c r="B16" s="5">
        <v>1710204.5999999996</v>
      </c>
      <c r="C16" s="5">
        <v>0</v>
      </c>
      <c r="D16" s="5">
        <v>142517.04999999999</v>
      </c>
      <c r="E16" s="5">
        <v>342040.91999999993</v>
      </c>
      <c r="F16" s="6">
        <v>1368163.6799999997</v>
      </c>
      <c r="G16" s="5">
        <v>114013.63999999998</v>
      </c>
      <c r="H16" s="10">
        <v>72111</v>
      </c>
      <c r="I16" s="7">
        <v>284352.55</v>
      </c>
      <c r="J16" s="8">
        <f t="shared" si="0"/>
        <v>356463.55</v>
      </c>
      <c r="K16" s="7">
        <v>0</v>
      </c>
      <c r="L16" s="7">
        <v>284352.55</v>
      </c>
      <c r="M16" s="9">
        <f t="shared" si="1"/>
        <v>284352.55</v>
      </c>
    </row>
    <row r="17" spans="1:13" x14ac:dyDescent="0.25">
      <c r="A17" s="4" t="s">
        <v>27</v>
      </c>
      <c r="B17" s="5">
        <v>4562511.0599999996</v>
      </c>
      <c r="C17" s="5">
        <v>4871902.2</v>
      </c>
      <c r="D17" s="5">
        <v>448412.1275</v>
      </c>
      <c r="E17" s="5">
        <v>1076189.1060000001</v>
      </c>
      <c r="F17" s="6">
        <v>4304756.4239999996</v>
      </c>
      <c r="G17" s="5">
        <v>358729.70199999999</v>
      </c>
      <c r="H17" s="10">
        <v>848466.84999999986</v>
      </c>
      <c r="I17" s="7">
        <v>355211.85</v>
      </c>
      <c r="J17" s="8">
        <f t="shared" si="0"/>
        <v>1203678.6999999997</v>
      </c>
      <c r="K17" s="7">
        <v>599067.82999999996</v>
      </c>
      <c r="L17" s="7">
        <v>355211.85</v>
      </c>
      <c r="M17" s="9">
        <f t="shared" si="1"/>
        <v>954279.67999999993</v>
      </c>
    </row>
    <row r="18" spans="1:13" x14ac:dyDescent="0.25">
      <c r="A18" s="4" t="s">
        <v>28</v>
      </c>
      <c r="B18" s="5">
        <v>12515.36</v>
      </c>
      <c r="C18" s="5">
        <v>175306.03999999998</v>
      </c>
      <c r="D18" s="5">
        <v>14608.836666666666</v>
      </c>
      <c r="E18" s="5">
        <v>35061.207999999999</v>
      </c>
      <c r="F18" s="6">
        <v>140244.83199999999</v>
      </c>
      <c r="G18" s="5">
        <v>11687.069333333333</v>
      </c>
      <c r="H18" s="10">
        <v>104160.45</v>
      </c>
      <c r="I18" s="7">
        <v>198990.16</v>
      </c>
      <c r="J18" s="8">
        <f t="shared" si="0"/>
        <v>303150.61</v>
      </c>
      <c r="K18" s="7">
        <v>104158.65</v>
      </c>
      <c r="L18" s="7">
        <v>198612.08</v>
      </c>
      <c r="M18" s="9">
        <f t="shared" si="1"/>
        <v>302770.73</v>
      </c>
    </row>
    <row r="19" spans="1:13" x14ac:dyDescent="0.25">
      <c r="A19" s="4" t="s">
        <v>29</v>
      </c>
      <c r="B19" s="5">
        <f>2859738.23+64504.56</f>
        <v>2924242.79</v>
      </c>
      <c r="C19" s="5">
        <f>3040700.05+77688</f>
        <v>3118388.05</v>
      </c>
      <c r="D19" s="5">
        <f>288034.47+9347.88</f>
        <v>297382.34999999998</v>
      </c>
      <c r="E19" s="5">
        <f>691282.732+12900.91</f>
        <v>704183.64199999999</v>
      </c>
      <c r="F19" s="6">
        <f>2765130.928+89739.65</f>
        <v>2854870.5779999997</v>
      </c>
      <c r="G19" s="5">
        <f>230427.57+7478.3</f>
        <v>237905.87</v>
      </c>
      <c r="H19" s="10">
        <v>795192.77999999991</v>
      </c>
      <c r="I19" s="7">
        <v>1001187.58</v>
      </c>
      <c r="J19" s="8">
        <f t="shared" si="0"/>
        <v>1796380.3599999999</v>
      </c>
      <c r="K19" s="7">
        <v>353461.11</v>
      </c>
      <c r="L19" s="7">
        <v>1001187.58</v>
      </c>
      <c r="M19" s="9">
        <f t="shared" si="1"/>
        <v>1354648.69</v>
      </c>
    </row>
    <row r="20" spans="1:13" x14ac:dyDescent="0.25">
      <c r="A20" s="14" t="s">
        <v>30</v>
      </c>
      <c r="B20" s="15">
        <f t="shared" ref="B20:G20" si="2">SUM(B8:B19)</f>
        <v>39583347</v>
      </c>
      <c r="C20" s="15">
        <f t="shared" si="2"/>
        <v>32017929.879999999</v>
      </c>
      <c r="D20" s="15">
        <f t="shared" si="2"/>
        <v>3733444.2458333331</v>
      </c>
      <c r="E20" s="15">
        <f t="shared" si="2"/>
        <v>8950732.1919999998</v>
      </c>
      <c r="F20" s="15">
        <f t="shared" si="2"/>
        <v>35841064.777999997</v>
      </c>
      <c r="G20" s="15">
        <f t="shared" si="2"/>
        <v>2986755.3866666672</v>
      </c>
      <c r="H20" s="15">
        <f>SUM(H8:H19)</f>
        <v>11407117.099999998</v>
      </c>
      <c r="I20" s="16">
        <f>SUM(I8:I19)</f>
        <v>3546628.18</v>
      </c>
      <c r="J20" s="15">
        <f>SUM(J8:J19)</f>
        <v>14953745.279999999</v>
      </c>
      <c r="K20" s="16">
        <f>SUM(K8:K19)</f>
        <v>6225329.370000001</v>
      </c>
      <c r="L20" s="16">
        <f>SUM(L8:L19)</f>
        <v>2787488.69</v>
      </c>
      <c r="M20" s="9">
        <f>K20+L20</f>
        <v>9012818.0600000005</v>
      </c>
    </row>
    <row r="21" spans="1:13" x14ac:dyDescent="0.25">
      <c r="A21" s="23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30" customHeight="1" x14ac:dyDescent="0.25">
      <c r="A22" s="24" t="s">
        <v>32</v>
      </c>
      <c r="B22" s="24"/>
      <c r="C22" s="24"/>
      <c r="D22" s="24"/>
      <c r="E22" s="24"/>
      <c r="F22" s="24"/>
      <c r="G22" s="24"/>
      <c r="H22" s="17"/>
      <c r="I22" s="17"/>
      <c r="J22" s="17"/>
      <c r="K22" s="17"/>
      <c r="L22" s="17"/>
      <c r="M22" s="17"/>
    </row>
    <row r="23" spans="1:13" s="21" customFormat="1" x14ac:dyDescent="0.25">
      <c r="A23" s="18"/>
      <c r="B23" s="19"/>
      <c r="C23" s="20"/>
      <c r="D23" s="20"/>
      <c r="E23" s="20"/>
      <c r="F23" s="20"/>
      <c r="G23" s="20"/>
      <c r="H23" s="17"/>
      <c r="I23" s="17"/>
      <c r="J23" s="17"/>
      <c r="K23" s="17"/>
      <c r="L23" s="17"/>
      <c r="M23" s="20"/>
    </row>
    <row r="24" spans="1:13" s="21" customFormat="1" x14ac:dyDescent="0.25"/>
    <row r="25" spans="1:13" s="21" customFormat="1" x14ac:dyDescent="0.25">
      <c r="B25" s="22"/>
    </row>
    <row r="26" spans="1:13" s="21" customFormat="1" x14ac:dyDescent="0.25"/>
    <row r="27" spans="1:13" s="21" customFormat="1" x14ac:dyDescent="0.25"/>
  </sheetData>
  <mergeCells count="18">
    <mergeCell ref="A1:M1"/>
    <mergeCell ref="A2:M2"/>
    <mergeCell ref="A3:M3"/>
    <mergeCell ref="H4:M4"/>
    <mergeCell ref="A5:A7"/>
    <mergeCell ref="B5:D5"/>
    <mergeCell ref="E5:G5"/>
    <mergeCell ref="H5:M5"/>
    <mergeCell ref="B6:B7"/>
    <mergeCell ref="C6:C7"/>
    <mergeCell ref="A21:M21"/>
    <mergeCell ref="A22:G22"/>
    <mergeCell ref="D6:D7"/>
    <mergeCell ref="E6:E7"/>
    <mergeCell ref="F6:F7"/>
    <mergeCell ref="G6:G7"/>
    <mergeCell ref="H6:J6"/>
    <mergeCell ref="K6:M6"/>
  </mergeCells>
  <printOptions horizontalCentered="1" verticalCentered="1"/>
  <pageMargins left="0.27559055118110237" right="0.23622047244094491" top="0.31496062992125984" bottom="0.31496062992125984" header="0.31496062992125984" footer="0.31496062992125984"/>
  <pageSetup paperSize="9" scale="69" orientation="landscape" horizontalDpi="4294967293" r:id="rId1"/>
  <headerFooter>
    <oddHeader>&amp;L&amp;G&amp;R&amp;G</oddHeader>
    <oddFooter>&amp;CSuperintendência de Planejamento do SUSGerência de Articulação para Gestão de Programas e Projetos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 Cont 1º Qd-com TI</vt:lpstr>
      <vt:lpstr>'Rel Cont 1º Qd-com TI'!Area_de_impressao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Fernandes Rabelo</dc:creator>
  <cp:lastModifiedBy>Maria Fernanda Fernandes Rabelo</cp:lastModifiedBy>
  <dcterms:created xsi:type="dcterms:W3CDTF">2016-03-07T18:48:51Z</dcterms:created>
  <dcterms:modified xsi:type="dcterms:W3CDTF">2016-03-07T18:55:42Z</dcterms:modified>
</cp:coreProperties>
</file>