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Rel Cont 2º Qd-com TI" sheetId="1" r:id="rId1"/>
  </sheets>
  <definedNames>
    <definedName name="_xlnm.Print_Area" localSheetId="0">'Rel Cont 2º Qd-com TI'!$A$1:$M$20</definedName>
  </definedNames>
  <calcPr calcId="144525"/>
</workbook>
</file>

<file path=xl/calcChain.xml><?xml version="1.0" encoding="utf-8"?>
<calcChain xmlns="http://schemas.openxmlformats.org/spreadsheetml/2006/main">
  <c r="L19" i="1" l="1"/>
  <c r="K19" i="1"/>
  <c r="I19" i="1"/>
  <c r="H19" i="1"/>
  <c r="M18" i="1"/>
  <c r="J18" i="1"/>
  <c r="G18" i="1"/>
  <c r="G19" i="1" s="1"/>
  <c r="F18" i="1"/>
  <c r="F19" i="1" s="1"/>
  <c r="E18" i="1"/>
  <c r="E19" i="1" s="1"/>
  <c r="D18" i="1"/>
  <c r="D19" i="1" s="1"/>
  <c r="C18" i="1"/>
  <c r="C19" i="1" s="1"/>
  <c r="B18" i="1"/>
  <c r="B19" i="1" s="1"/>
  <c r="M17" i="1"/>
  <c r="J17" i="1"/>
  <c r="M16" i="1"/>
  <c r="J16" i="1"/>
  <c r="M15" i="1"/>
  <c r="J15" i="1"/>
  <c r="M14" i="1"/>
  <c r="J14" i="1"/>
  <c r="M13" i="1"/>
  <c r="J13" i="1"/>
  <c r="M12" i="1"/>
  <c r="J12" i="1"/>
  <c r="M11" i="1"/>
  <c r="J11" i="1"/>
  <c r="M10" i="1"/>
  <c r="J10" i="1"/>
  <c r="M9" i="1"/>
  <c r="J9" i="1"/>
  <c r="M8" i="1"/>
  <c r="J8" i="1"/>
  <c r="M7" i="1"/>
  <c r="M19" i="1" s="1"/>
  <c r="J7" i="1"/>
  <c r="J19" i="1" s="1"/>
</calcChain>
</file>

<file path=xl/sharedStrings.xml><?xml version="1.0" encoding="utf-8"?>
<sst xmlns="http://schemas.openxmlformats.org/spreadsheetml/2006/main" count="36" uniqueCount="34">
  <si>
    <t>Portaria Nº 01, de 07 de janeiro de 2015.</t>
  </si>
  <si>
    <t>Análise da Execução de Despesas de Contingenciamento</t>
  </si>
  <si>
    <t>Valores em R$</t>
  </si>
  <si>
    <t>Despesas Contingenciamento</t>
  </si>
  <si>
    <t xml:space="preserve">EXECUÇÃO 2014 </t>
  </si>
  <si>
    <t xml:space="preserve">META 2015 </t>
  </si>
  <si>
    <t>Janeiro a Outubro/2015</t>
  </si>
  <si>
    <t xml:space="preserve">Dado do Siafem (Executado- Empenhado) 
</t>
  </si>
  <si>
    <t xml:space="preserve">Dado do Setor
</t>
  </si>
  <si>
    <t xml:space="preserve">*Média Mensal 2014
</t>
  </si>
  <si>
    <t xml:space="preserve">Redução 20% 
</t>
  </si>
  <si>
    <t xml:space="preserve">Meta 2015 
</t>
  </si>
  <si>
    <t xml:space="preserve">Meta 2015 (Mensal)
</t>
  </si>
  <si>
    <t xml:space="preserve">Valor Empenhado </t>
  </si>
  <si>
    <t>Valor Liquidado</t>
  </si>
  <si>
    <t>Exercício Atual</t>
  </si>
  <si>
    <r>
      <t xml:space="preserve">Exercício Anterior </t>
    </r>
    <r>
      <rPr>
        <b/>
        <sz val="9"/>
        <color theme="1"/>
        <rFont val="Calibri"/>
        <family val="2"/>
        <scheme val="minor"/>
      </rPr>
      <t>(3.3.90.92)</t>
    </r>
  </si>
  <si>
    <t>Total</t>
  </si>
  <si>
    <r>
      <t xml:space="preserve">Exercício Anterior </t>
    </r>
    <r>
      <rPr>
        <b/>
        <sz val="10"/>
        <color theme="1"/>
        <rFont val="Calibri"/>
        <family val="2"/>
        <scheme val="minor"/>
      </rPr>
      <t>(3.3.90.92)</t>
    </r>
  </si>
  <si>
    <t>Diárias</t>
  </si>
  <si>
    <t>Passagens</t>
  </si>
  <si>
    <t>Correios</t>
  </si>
  <si>
    <t>Tecnologia da Informação</t>
  </si>
  <si>
    <t>Telefonia Fixa</t>
  </si>
  <si>
    <t>Telefonia Móvel</t>
  </si>
  <si>
    <t>Água</t>
  </si>
  <si>
    <t>Energia</t>
  </si>
  <si>
    <t>Material de Expediente</t>
  </si>
  <si>
    <t>Impressão, cópias e papel</t>
  </si>
  <si>
    <t>Pneus</t>
  </si>
  <si>
    <t>Combustíveis e Lubrificantes</t>
  </si>
  <si>
    <t>TOTAL</t>
  </si>
  <si>
    <t>FONTE: SIAFEM - Relpdug2,  01 janeiro a 31 outubro/2015.</t>
  </si>
  <si>
    <t>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</si>
</sst>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87">
    <xf numFmtId="0" fontId="0" fillId="0" borderId="0" xfId="0"/>
    <xf numFmtId="0" fontId="1" fillId="0" borderId="0" xfId="1"/>
    <xf numFmtId="43" fontId="2" fillId="3" borderId="11" xfId="2" applyFont="1" applyFill="1" applyBorder="1" applyAlignment="1">
      <alignment horizontal="center" vertical="center" wrapText="1"/>
    </xf>
    <xf numFmtId="43" fontId="2" fillId="3" borderId="9" xfId="2" applyFont="1" applyFill="1" applyBorder="1" applyAlignment="1">
      <alignment horizontal="center" vertical="center" wrapText="1"/>
    </xf>
    <xf numFmtId="43" fontId="2" fillId="3" borderId="12" xfId="2" applyFont="1" applyFill="1" applyBorder="1" applyAlignment="1">
      <alignment horizontal="center" vertical="center" wrapText="1"/>
    </xf>
    <xf numFmtId="0" fontId="0" fillId="0" borderId="22" xfId="1" applyFont="1" applyBorder="1"/>
    <xf numFmtId="43" fontId="0" fillId="0" borderId="23" xfId="2" applyFont="1" applyBorder="1"/>
    <xf numFmtId="43" fontId="0" fillId="0" borderId="24" xfId="2" applyFont="1" applyBorder="1"/>
    <xf numFmtId="43" fontId="0" fillId="0" borderId="25" xfId="2" applyFont="1" applyBorder="1"/>
    <xf numFmtId="43" fontId="0" fillId="0" borderId="26" xfId="2" applyFont="1" applyBorder="1"/>
    <xf numFmtId="43" fontId="0" fillId="0" borderId="24" xfId="2" applyFont="1" applyFill="1" applyBorder="1"/>
    <xf numFmtId="43" fontId="0" fillId="0" borderId="27" xfId="2" applyFont="1" applyBorder="1"/>
    <xf numFmtId="43" fontId="7" fillId="3" borderId="11" xfId="2" applyFont="1" applyFill="1" applyBorder="1"/>
    <xf numFmtId="43" fontId="7" fillId="3" borderId="9" xfId="2" applyFont="1" applyFill="1" applyBorder="1"/>
    <xf numFmtId="43" fontId="2" fillId="3" borderId="28" xfId="1" applyNumberFormat="1" applyFont="1" applyFill="1" applyBorder="1"/>
    <xf numFmtId="43" fontId="2" fillId="3" borderId="12" xfId="2" applyFont="1" applyFill="1" applyBorder="1"/>
    <xf numFmtId="0" fontId="1" fillId="0" borderId="29" xfId="1" applyBorder="1"/>
    <xf numFmtId="43" fontId="0" fillId="0" borderId="8" xfId="2" applyFont="1" applyBorder="1"/>
    <xf numFmtId="43" fontId="0" fillId="0" borderId="9" xfId="2" applyFont="1" applyBorder="1"/>
    <xf numFmtId="43" fontId="0" fillId="0" borderId="10" xfId="2" applyFont="1" applyBorder="1"/>
    <xf numFmtId="43" fontId="0" fillId="0" borderId="11" xfId="2" applyFont="1" applyBorder="1"/>
    <xf numFmtId="43" fontId="0" fillId="0" borderId="9" xfId="2" applyFont="1" applyFill="1" applyBorder="1"/>
    <xf numFmtId="43" fontId="0" fillId="0" borderId="12" xfId="2" applyFont="1" applyBorder="1"/>
    <xf numFmtId="43" fontId="1" fillId="3" borderId="11" xfId="2" applyFont="1" applyFill="1" applyBorder="1"/>
    <xf numFmtId="0" fontId="1" fillId="0" borderId="29" xfId="1" applyFill="1" applyBorder="1"/>
    <xf numFmtId="43" fontId="1" fillId="3" borderId="30" xfId="1" applyNumberFormat="1" applyFont="1" applyFill="1" applyBorder="1"/>
    <xf numFmtId="43" fontId="7" fillId="3" borderId="9" xfId="1" applyNumberFormat="1" applyFont="1" applyFill="1" applyBorder="1"/>
    <xf numFmtId="43" fontId="0" fillId="0" borderId="8" xfId="2" applyFont="1" applyFill="1" applyBorder="1"/>
    <xf numFmtId="43" fontId="0" fillId="0" borderId="10" xfId="2" applyFont="1" applyFill="1" applyBorder="1"/>
    <xf numFmtId="43" fontId="0" fillId="0" borderId="11" xfId="2" applyFont="1" applyFill="1" applyBorder="1"/>
    <xf numFmtId="43" fontId="0" fillId="0" borderId="12" xfId="2" applyFont="1" applyFill="1" applyBorder="1"/>
    <xf numFmtId="0" fontId="0" fillId="0" borderId="31" xfId="1" applyFont="1" applyBorder="1"/>
    <xf numFmtId="43" fontId="0" fillId="0" borderId="17" xfId="2" applyFont="1" applyBorder="1"/>
    <xf numFmtId="43" fontId="0" fillId="0" borderId="18" xfId="2" applyFont="1" applyBorder="1"/>
    <xf numFmtId="43" fontId="0" fillId="0" borderId="19" xfId="2" applyFont="1" applyBorder="1"/>
    <xf numFmtId="43" fontId="0" fillId="0" borderId="20" xfId="2" applyFont="1" applyBorder="1"/>
    <xf numFmtId="43" fontId="0" fillId="0" borderId="18" xfId="2" applyFont="1" applyFill="1" applyBorder="1"/>
    <xf numFmtId="43" fontId="0" fillId="0" borderId="21" xfId="2" applyFont="1" applyBorder="1"/>
    <xf numFmtId="43" fontId="1" fillId="3" borderId="30" xfId="2" applyFont="1" applyFill="1" applyBorder="1"/>
    <xf numFmtId="43" fontId="7" fillId="3" borderId="32" xfId="2" applyFont="1" applyFill="1" applyBorder="1"/>
    <xf numFmtId="43" fontId="7" fillId="3" borderId="30" xfId="2" applyFont="1" applyFill="1" applyBorder="1"/>
    <xf numFmtId="43" fontId="2" fillId="3" borderId="28" xfId="2" applyFont="1" applyFill="1" applyBorder="1"/>
    <xf numFmtId="0" fontId="2" fillId="3" borderId="33" xfId="1" applyFont="1" applyFill="1" applyBorder="1" applyAlignment="1">
      <alignment horizontal="right"/>
    </xf>
    <xf numFmtId="43" fontId="2" fillId="3" borderId="34" xfId="1" applyNumberFormat="1" applyFont="1" applyFill="1" applyBorder="1"/>
    <xf numFmtId="43" fontId="2" fillId="3" borderId="35" xfId="1" applyNumberFormat="1" applyFont="1" applyFill="1" applyBorder="1"/>
    <xf numFmtId="43" fontId="2" fillId="3" borderId="33" xfId="1" applyNumberFormat="1" applyFont="1" applyFill="1" applyBorder="1"/>
    <xf numFmtId="43" fontId="2" fillId="3" borderId="36" xfId="1" applyNumberFormat="1" applyFont="1" applyFill="1" applyBorder="1"/>
    <xf numFmtId="43" fontId="4" fillId="3" borderId="34" xfId="1" applyNumberFormat="1" applyFont="1" applyFill="1" applyBorder="1"/>
    <xf numFmtId="43" fontId="4" fillId="3" borderId="33" xfId="1" applyNumberFormat="1" applyFont="1" applyFill="1" applyBorder="1"/>
    <xf numFmtId="43" fontId="2" fillId="3" borderId="36" xfId="2" applyFont="1" applyFill="1" applyBorder="1"/>
    <xf numFmtId="0" fontId="8" fillId="0" borderId="0" xfId="1" applyFont="1" applyFill="1" applyBorder="1" applyAlignment="1">
      <alignment horizontal="left"/>
    </xf>
    <xf numFmtId="43" fontId="7" fillId="0" borderId="0" xfId="1" applyNumberFormat="1" applyFont="1" applyFill="1" applyAlignment="1"/>
    <xf numFmtId="0" fontId="0" fillId="0" borderId="0" xfId="1" applyFont="1" applyFill="1" applyAlignment="1">
      <alignment wrapText="1"/>
    </xf>
    <xf numFmtId="43" fontId="2" fillId="0" borderId="0" xfId="1" applyNumberFormat="1" applyFont="1" applyFill="1" applyBorder="1"/>
    <xf numFmtId="0" fontId="1" fillId="0" borderId="0" xfId="1" applyFill="1"/>
    <xf numFmtId="0" fontId="1" fillId="0" borderId="0" xfId="1" applyNumberFormat="1" applyFill="1"/>
    <xf numFmtId="0" fontId="0" fillId="0" borderId="0" xfId="1" applyFont="1"/>
    <xf numFmtId="0" fontId="0" fillId="0" borderId="0" xfId="1" applyFont="1" applyFill="1" applyAlignment="1">
      <alignment horizontal="center"/>
    </xf>
    <xf numFmtId="0" fontId="2" fillId="0" borderId="11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43" fontId="2" fillId="0" borderId="12" xfId="2" applyFont="1" applyBorder="1" applyAlignment="1">
      <alignment horizontal="center" vertical="center" wrapText="1"/>
    </xf>
    <xf numFmtId="43" fontId="2" fillId="0" borderId="21" xfId="2" applyFont="1" applyBorder="1" applyAlignment="1">
      <alignment horizontal="center" vertical="center" wrapText="1"/>
    </xf>
    <xf numFmtId="43" fontId="2" fillId="3" borderId="13" xfId="2" applyFont="1" applyFill="1" applyBorder="1" applyAlignment="1">
      <alignment horizontal="center" vertical="center" wrapText="1"/>
    </xf>
    <xf numFmtId="43" fontId="2" fillId="3" borderId="14" xfId="2" applyFont="1" applyFill="1" applyBorder="1" applyAlignment="1">
      <alignment horizontal="center" vertical="center" wrapText="1"/>
    </xf>
    <xf numFmtId="43" fontId="2" fillId="3" borderId="15" xfId="2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/>
    </xf>
    <xf numFmtId="0" fontId="2" fillId="2" borderId="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43" fontId="2" fillId="3" borderId="5" xfId="2" applyFont="1" applyFill="1" applyBorder="1" applyAlignment="1">
      <alignment horizontal="center" vertical="center" wrapText="1"/>
    </xf>
    <xf numFmtId="43" fontId="2" fillId="3" borderId="3" xfId="2" applyFont="1" applyFill="1" applyBorder="1" applyAlignment="1">
      <alignment horizontal="center" vertical="center" wrapText="1"/>
    </xf>
    <xf numFmtId="43" fontId="2" fillId="3" borderId="6" xfId="2" applyFont="1" applyFill="1" applyBorder="1" applyAlignment="1">
      <alignment horizontal="center" vertical="center" wrapText="1"/>
    </xf>
    <xf numFmtId="43" fontId="2" fillId="0" borderId="8" xfId="2" applyFont="1" applyBorder="1" applyAlignment="1">
      <alignment horizontal="center" vertical="center" wrapText="1"/>
    </xf>
    <xf numFmtId="43" fontId="2" fillId="0" borderId="17" xfId="2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</cellXfs>
  <cellStyles count="12">
    <cellStyle name="Moeda 2" xfId="3"/>
    <cellStyle name="Normal" xfId="0" builtinId="0"/>
    <cellStyle name="Normal 2" xfId="4"/>
    <cellStyle name="Normal 3" xfId="1"/>
    <cellStyle name="Normal 3 2" xfId="5"/>
    <cellStyle name="Normal 4" xfId="6"/>
    <cellStyle name="Normal 5" xfId="7"/>
    <cellStyle name="Separador de milhares 2" xfId="8"/>
    <cellStyle name="Separador de milhares 3" xfId="2"/>
    <cellStyle name="Separador de milhares 3 2" xfId="9"/>
    <cellStyle name="Separador de milhares 4" xfId="10"/>
    <cellStyle name="Separador de milhares 5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zoomScaleNormal="100" zoomScaleSheetLayoutView="100" workbookViewId="0">
      <selection activeCell="H27" sqref="H27"/>
    </sheetView>
  </sheetViews>
  <sheetFormatPr defaultColWidth="9.140625" defaultRowHeight="15" x14ac:dyDescent="0.25"/>
  <cols>
    <col min="1" max="1" width="27.7109375" style="1" bestFit="1" customWidth="1"/>
    <col min="2" max="2" width="14.28515625" style="1" customWidth="1"/>
    <col min="3" max="3" width="14.140625" style="1" customWidth="1"/>
    <col min="4" max="5" width="12.85546875" style="1" customWidth="1"/>
    <col min="6" max="6" width="14" style="1" customWidth="1"/>
    <col min="7" max="7" width="13.28515625" style="1" customWidth="1"/>
    <col min="8" max="8" width="15.42578125" style="1" customWidth="1"/>
    <col min="9" max="9" width="14.140625" style="1" bestFit="1" customWidth="1"/>
    <col min="10" max="10" width="13.85546875" style="1" customWidth="1"/>
    <col min="11" max="12" width="14.140625" style="1" bestFit="1" customWidth="1"/>
    <col min="13" max="13" width="14.140625" style="1" customWidth="1"/>
    <col min="14" max="14" width="14.140625" style="1" bestFit="1" customWidth="1"/>
    <col min="15" max="16384" width="9.140625" style="1"/>
  </cols>
  <sheetData>
    <row r="1" spans="1:13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3" x14ac:dyDescent="0.25">
      <c r="A2" s="68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3" ht="15.75" thickBot="1" x14ac:dyDescent="0.3">
      <c r="A3" s="69" t="s">
        <v>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</row>
    <row r="4" spans="1:13" x14ac:dyDescent="0.25">
      <c r="A4" s="70" t="s">
        <v>3</v>
      </c>
      <c r="B4" s="73" t="s">
        <v>4</v>
      </c>
      <c r="C4" s="74"/>
      <c r="D4" s="75"/>
      <c r="E4" s="76" t="s">
        <v>5</v>
      </c>
      <c r="F4" s="74"/>
      <c r="G4" s="77"/>
      <c r="H4" s="78" t="s">
        <v>6</v>
      </c>
      <c r="I4" s="79"/>
      <c r="J4" s="79"/>
      <c r="K4" s="79"/>
      <c r="L4" s="79"/>
      <c r="M4" s="80"/>
    </row>
    <row r="5" spans="1:13" x14ac:dyDescent="0.25">
      <c r="A5" s="71"/>
      <c r="B5" s="81" t="s">
        <v>7</v>
      </c>
      <c r="C5" s="83" t="s">
        <v>8</v>
      </c>
      <c r="D5" s="85" t="s">
        <v>9</v>
      </c>
      <c r="E5" s="58" t="s">
        <v>10</v>
      </c>
      <c r="F5" s="60" t="s">
        <v>11</v>
      </c>
      <c r="G5" s="62" t="s">
        <v>12</v>
      </c>
      <c r="H5" s="64" t="s">
        <v>13</v>
      </c>
      <c r="I5" s="65"/>
      <c r="J5" s="66"/>
      <c r="K5" s="64" t="s">
        <v>14</v>
      </c>
      <c r="L5" s="65"/>
      <c r="M5" s="66"/>
    </row>
    <row r="6" spans="1:13" ht="45.75" thickBot="1" x14ac:dyDescent="0.3">
      <c r="A6" s="72"/>
      <c r="B6" s="82"/>
      <c r="C6" s="84"/>
      <c r="D6" s="86"/>
      <c r="E6" s="59"/>
      <c r="F6" s="61"/>
      <c r="G6" s="63"/>
      <c r="H6" s="2" t="s">
        <v>15</v>
      </c>
      <c r="I6" s="3" t="s">
        <v>16</v>
      </c>
      <c r="J6" s="4" t="s">
        <v>17</v>
      </c>
      <c r="K6" s="2" t="s">
        <v>15</v>
      </c>
      <c r="L6" s="3" t="s">
        <v>18</v>
      </c>
      <c r="M6" s="4" t="s">
        <v>17</v>
      </c>
    </row>
    <row r="7" spans="1:13" x14ac:dyDescent="0.25">
      <c r="A7" s="5" t="s">
        <v>19</v>
      </c>
      <c r="B7" s="6">
        <v>9702541.0600000024</v>
      </c>
      <c r="C7" s="7">
        <v>6052317</v>
      </c>
      <c r="D7" s="8">
        <v>811353.40083333326</v>
      </c>
      <c r="E7" s="9">
        <v>1947248.162</v>
      </c>
      <c r="F7" s="10">
        <v>7788992.648</v>
      </c>
      <c r="G7" s="11">
        <v>649082.72066666698</v>
      </c>
      <c r="H7" s="12">
        <v>7084647.8000000007</v>
      </c>
      <c r="I7" s="13">
        <v>504402</v>
      </c>
      <c r="J7" s="14">
        <f t="shared" ref="J7:J18" si="0">H7+I7</f>
        <v>7589049.8000000007</v>
      </c>
      <c r="K7" s="12">
        <v>3822369.15</v>
      </c>
      <c r="L7" s="13">
        <v>504072</v>
      </c>
      <c r="M7" s="15">
        <f t="shared" ref="M7:M18" si="1">K7+L7</f>
        <v>4326441.1500000004</v>
      </c>
    </row>
    <row r="8" spans="1:13" x14ac:dyDescent="0.25">
      <c r="A8" s="16" t="s">
        <v>20</v>
      </c>
      <c r="B8" s="17">
        <v>6051976.9700000007</v>
      </c>
      <c r="C8" s="18">
        <v>4326292.2500000009</v>
      </c>
      <c r="D8" s="19">
        <v>508146.96666666667</v>
      </c>
      <c r="E8" s="20">
        <v>1219552.72</v>
      </c>
      <c r="F8" s="21">
        <v>4878210.88</v>
      </c>
      <c r="G8" s="22">
        <v>406517.57333333325</v>
      </c>
      <c r="H8" s="23">
        <v>5416683.719999996</v>
      </c>
      <c r="I8" s="13">
        <v>792617.79</v>
      </c>
      <c r="J8" s="14">
        <f t="shared" si="0"/>
        <v>6209301.5099999961</v>
      </c>
      <c r="K8" s="12">
        <v>4618807.51</v>
      </c>
      <c r="L8" s="13">
        <v>792617.79</v>
      </c>
      <c r="M8" s="15">
        <f t="shared" si="1"/>
        <v>5411425.2999999998</v>
      </c>
    </row>
    <row r="9" spans="1:13" x14ac:dyDescent="0.25">
      <c r="A9" s="24" t="s">
        <v>21</v>
      </c>
      <c r="B9" s="17">
        <v>91427.97</v>
      </c>
      <c r="C9" s="18">
        <v>99953.66</v>
      </c>
      <c r="D9" s="19">
        <v>8520.9458333333332</v>
      </c>
      <c r="E9" s="20">
        <v>20450.270000000004</v>
      </c>
      <c r="F9" s="21">
        <v>81801.08</v>
      </c>
      <c r="G9" s="22">
        <v>6816.7566666666671</v>
      </c>
      <c r="H9" s="25">
        <v>95056.129999999976</v>
      </c>
      <c r="I9" s="13">
        <v>11789.989999999994</v>
      </c>
      <c r="J9" s="14">
        <f t="shared" si="0"/>
        <v>106846.11999999997</v>
      </c>
      <c r="K9" s="12">
        <v>80905.670000000042</v>
      </c>
      <c r="L9" s="26">
        <v>11789.989999999994</v>
      </c>
      <c r="M9" s="15">
        <f t="shared" si="1"/>
        <v>92695.660000000033</v>
      </c>
    </row>
    <row r="10" spans="1:13" x14ac:dyDescent="0.25">
      <c r="A10" s="24" t="s">
        <v>22</v>
      </c>
      <c r="B10" s="27">
        <v>1177003.54</v>
      </c>
      <c r="C10" s="21">
        <v>0</v>
      </c>
      <c r="D10" s="28">
        <v>98083.628333333327</v>
      </c>
      <c r="E10" s="29">
        <v>235400.70800000001</v>
      </c>
      <c r="F10" s="21">
        <v>941602.83200000005</v>
      </c>
      <c r="G10" s="30">
        <v>78466.902666666676</v>
      </c>
      <c r="H10" s="12">
        <v>4677677.3900000006</v>
      </c>
      <c r="I10" s="13">
        <v>2603448.96</v>
      </c>
      <c r="J10" s="14">
        <f t="shared" si="0"/>
        <v>7281126.3500000006</v>
      </c>
      <c r="K10" s="12">
        <v>4505298.82</v>
      </c>
      <c r="L10" s="13">
        <v>2322708.54</v>
      </c>
      <c r="M10" s="15">
        <f t="shared" si="1"/>
        <v>6828007.3600000003</v>
      </c>
    </row>
    <row r="11" spans="1:13" x14ac:dyDescent="0.25">
      <c r="A11" s="16" t="s">
        <v>23</v>
      </c>
      <c r="B11" s="17">
        <v>876963.28999999992</v>
      </c>
      <c r="C11" s="18">
        <v>1422550.73</v>
      </c>
      <c r="D11" s="19">
        <v>120584.83499999999</v>
      </c>
      <c r="E11" s="20">
        <v>289403.60400000005</v>
      </c>
      <c r="F11" s="21">
        <v>1157614.416</v>
      </c>
      <c r="G11" s="22">
        <v>96467.867999999988</v>
      </c>
      <c r="H11" s="23">
        <v>847242.25999999966</v>
      </c>
      <c r="I11" s="13">
        <v>594357.75</v>
      </c>
      <c r="J11" s="14">
        <f t="shared" si="0"/>
        <v>1441600.0099999998</v>
      </c>
      <c r="K11" s="12">
        <v>695340.63</v>
      </c>
      <c r="L11" s="13">
        <v>447171.91000000003</v>
      </c>
      <c r="M11" s="15">
        <f t="shared" si="1"/>
        <v>1142512.54</v>
      </c>
    </row>
    <row r="12" spans="1:13" x14ac:dyDescent="0.25">
      <c r="A12" s="16" t="s">
        <v>24</v>
      </c>
      <c r="B12" s="17">
        <v>63649.520000000004</v>
      </c>
      <c r="C12" s="18">
        <v>63662.47</v>
      </c>
      <c r="D12" s="19">
        <v>5305.2058333333334</v>
      </c>
      <c r="E12" s="20">
        <v>12732.494000000001</v>
      </c>
      <c r="F12" s="21">
        <v>50929.976000000002</v>
      </c>
      <c r="G12" s="22">
        <v>4244.1646666666666</v>
      </c>
      <c r="H12" s="23">
        <v>32255.489999999998</v>
      </c>
      <c r="I12" s="13">
        <v>17028.03</v>
      </c>
      <c r="J12" s="14">
        <f t="shared" si="0"/>
        <v>49283.519999999997</v>
      </c>
      <c r="K12" s="12">
        <v>23709.86</v>
      </c>
      <c r="L12" s="13">
        <v>17014.150000000001</v>
      </c>
      <c r="M12" s="15">
        <f t="shared" si="1"/>
        <v>40724.01</v>
      </c>
    </row>
    <row r="13" spans="1:13" x14ac:dyDescent="0.25">
      <c r="A13" s="16" t="s">
        <v>25</v>
      </c>
      <c r="B13" s="17">
        <v>7371648.2300000004</v>
      </c>
      <c r="C13" s="18">
        <v>3964000.4</v>
      </c>
      <c r="D13" s="19">
        <v>618232.47583333345</v>
      </c>
      <c r="E13" s="20">
        <v>1483757.9419999998</v>
      </c>
      <c r="F13" s="21">
        <v>5935031.7679999992</v>
      </c>
      <c r="G13" s="22">
        <v>494585.98066666676</v>
      </c>
      <c r="H13" s="23">
        <v>3343091.3</v>
      </c>
      <c r="I13" s="13">
        <v>423654.7</v>
      </c>
      <c r="J13" s="14">
        <f t="shared" si="0"/>
        <v>3766746</v>
      </c>
      <c r="K13" s="12">
        <v>3313824.2600000002</v>
      </c>
      <c r="L13" s="13">
        <v>407275.27</v>
      </c>
      <c r="M13" s="15">
        <f t="shared" si="1"/>
        <v>3721099.5300000003</v>
      </c>
    </row>
    <row r="14" spans="1:13" x14ac:dyDescent="0.25">
      <c r="A14" s="16" t="s">
        <v>26</v>
      </c>
      <c r="B14" s="17">
        <v>5038662.6100000003</v>
      </c>
      <c r="C14" s="18">
        <v>7923557.0799999991</v>
      </c>
      <c r="D14" s="19">
        <v>660296.42333333334</v>
      </c>
      <c r="E14" s="20">
        <v>1584711.4160000002</v>
      </c>
      <c r="F14" s="21">
        <v>6338845.6639999999</v>
      </c>
      <c r="G14" s="22">
        <v>528237.13866666658</v>
      </c>
      <c r="H14" s="23">
        <v>7227017.6200000001</v>
      </c>
      <c r="I14" s="13">
        <v>825496.09</v>
      </c>
      <c r="J14" s="14">
        <f t="shared" si="0"/>
        <v>8052513.71</v>
      </c>
      <c r="K14" s="12">
        <v>7180252.79</v>
      </c>
      <c r="L14" s="13">
        <v>825496.09</v>
      </c>
      <c r="M14" s="15">
        <f t="shared" si="1"/>
        <v>8005748.8799999999</v>
      </c>
    </row>
    <row r="15" spans="1:13" x14ac:dyDescent="0.25">
      <c r="A15" s="24" t="s">
        <v>27</v>
      </c>
      <c r="B15" s="17">
        <v>1710204.5999999996</v>
      </c>
      <c r="C15" s="18">
        <v>0</v>
      </c>
      <c r="D15" s="19">
        <v>142517.04999999999</v>
      </c>
      <c r="E15" s="20">
        <v>342040.91999999993</v>
      </c>
      <c r="F15" s="21">
        <v>1368163.6799999997</v>
      </c>
      <c r="G15" s="22">
        <v>114013.63999999998</v>
      </c>
      <c r="H15" s="23">
        <v>389535.66000000003</v>
      </c>
      <c r="I15" s="13">
        <v>173818.57</v>
      </c>
      <c r="J15" s="14">
        <f t="shared" si="0"/>
        <v>563354.23</v>
      </c>
      <c r="K15" s="12">
        <v>231922.03999999998</v>
      </c>
      <c r="L15" s="13">
        <v>173818.57</v>
      </c>
      <c r="M15" s="15">
        <f t="shared" si="1"/>
        <v>405740.61</v>
      </c>
    </row>
    <row r="16" spans="1:13" x14ac:dyDescent="0.25">
      <c r="A16" s="16" t="s">
        <v>28</v>
      </c>
      <c r="B16" s="17">
        <v>4562511.0599999996</v>
      </c>
      <c r="C16" s="18">
        <v>4871902.2</v>
      </c>
      <c r="D16" s="19">
        <v>448412.1275</v>
      </c>
      <c r="E16" s="20">
        <v>1076189.1060000001</v>
      </c>
      <c r="F16" s="21">
        <v>4304756.4239999996</v>
      </c>
      <c r="G16" s="22">
        <v>358729.70199999999</v>
      </c>
      <c r="H16" s="23">
        <v>3644580.7699999996</v>
      </c>
      <c r="I16" s="13">
        <v>367811.85</v>
      </c>
      <c r="J16" s="14">
        <f t="shared" si="0"/>
        <v>4012392.6199999996</v>
      </c>
      <c r="K16" s="12">
        <v>3292456.7600000002</v>
      </c>
      <c r="L16" s="13">
        <v>367811.85</v>
      </c>
      <c r="M16" s="15">
        <f t="shared" si="1"/>
        <v>3660268.6100000003</v>
      </c>
    </row>
    <row r="17" spans="1:13" x14ac:dyDescent="0.25">
      <c r="A17" s="16" t="s">
        <v>29</v>
      </c>
      <c r="B17" s="17">
        <v>12515.36</v>
      </c>
      <c r="C17" s="18">
        <v>175306.03999999998</v>
      </c>
      <c r="D17" s="19">
        <v>14608.836666666666</v>
      </c>
      <c r="E17" s="20">
        <v>35061.207999999999</v>
      </c>
      <c r="F17" s="21">
        <v>140244.83199999999</v>
      </c>
      <c r="G17" s="22">
        <v>11687.069333333333</v>
      </c>
      <c r="H17" s="23">
        <v>386105.16999999993</v>
      </c>
      <c r="I17" s="13">
        <v>275883.93</v>
      </c>
      <c r="J17" s="14">
        <f t="shared" si="0"/>
        <v>661989.09999999986</v>
      </c>
      <c r="K17" s="12">
        <v>382197.95999999996</v>
      </c>
      <c r="L17" s="13">
        <v>275883.93</v>
      </c>
      <c r="M17" s="15">
        <f t="shared" si="1"/>
        <v>658081.8899999999</v>
      </c>
    </row>
    <row r="18" spans="1:13" ht="15.75" thickBot="1" x14ac:dyDescent="0.3">
      <c r="A18" s="31" t="s">
        <v>30</v>
      </c>
      <c r="B18" s="32">
        <f>2859738.23+64504.56</f>
        <v>2924242.79</v>
      </c>
      <c r="C18" s="33">
        <f>3040700.05+77688</f>
        <v>3118388.05</v>
      </c>
      <c r="D18" s="34">
        <f>288034.47+9347.88</f>
        <v>297382.34999999998</v>
      </c>
      <c r="E18" s="35">
        <f>691282.732+12900.91</f>
        <v>704183.64199999999</v>
      </c>
      <c r="F18" s="36">
        <f>2765130.928+89739.65</f>
        <v>2854870.5779999997</v>
      </c>
      <c r="G18" s="37">
        <f>230427.57+7478.3</f>
        <v>237905.87</v>
      </c>
      <c r="H18" s="38">
        <v>2373381.85</v>
      </c>
      <c r="I18" s="39">
        <v>1001187.58</v>
      </c>
      <c r="J18" s="14">
        <f t="shared" si="0"/>
        <v>3374569.43</v>
      </c>
      <c r="K18" s="40">
        <v>1847407.87</v>
      </c>
      <c r="L18" s="39">
        <v>1001187.58</v>
      </c>
      <c r="M18" s="41">
        <f t="shared" si="1"/>
        <v>2848595.45</v>
      </c>
    </row>
    <row r="19" spans="1:13" ht="15.75" thickBot="1" x14ac:dyDescent="0.3">
      <c r="A19" s="42" t="s">
        <v>31</v>
      </c>
      <c r="B19" s="43">
        <f t="shared" ref="B19:G19" si="2">SUM(B7:B18)</f>
        <v>39583347</v>
      </c>
      <c r="C19" s="43">
        <f t="shared" si="2"/>
        <v>32017929.879999999</v>
      </c>
      <c r="D19" s="44">
        <f t="shared" si="2"/>
        <v>3733444.2458333331</v>
      </c>
      <c r="E19" s="45">
        <f>SUM(E7:E18)</f>
        <v>8950732.1919999998</v>
      </c>
      <c r="F19" s="43">
        <f t="shared" si="2"/>
        <v>35841064.777999997</v>
      </c>
      <c r="G19" s="46">
        <f t="shared" si="2"/>
        <v>2986755.3866666676</v>
      </c>
      <c r="H19" s="45">
        <f t="shared" ref="H19:M19" si="3">SUM(H7:H18)</f>
        <v>35517275.159999996</v>
      </c>
      <c r="I19" s="47">
        <f t="shared" si="3"/>
        <v>7591497.2400000002</v>
      </c>
      <c r="J19" s="46">
        <f t="shared" si="3"/>
        <v>43108772.399999991</v>
      </c>
      <c r="K19" s="48">
        <f t="shared" si="3"/>
        <v>29994493.320000004</v>
      </c>
      <c r="L19" s="47">
        <f t="shared" si="3"/>
        <v>7146847.6699999999</v>
      </c>
      <c r="M19" s="49">
        <f t="shared" si="3"/>
        <v>37141340.990000002</v>
      </c>
    </row>
    <row r="20" spans="1:13" x14ac:dyDescent="0.25">
      <c r="A20" s="67" t="s">
        <v>32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</row>
    <row r="21" spans="1:13" x14ac:dyDescent="0.25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</row>
    <row r="22" spans="1:13" x14ac:dyDescent="0.2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</row>
    <row r="23" spans="1:13" x14ac:dyDescent="0.25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</row>
    <row r="24" spans="1:13" x14ac:dyDescent="0.2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</row>
    <row r="25" spans="1:13" x14ac:dyDescent="0.25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</row>
    <row r="26" spans="1:13" x14ac:dyDescent="0.25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</row>
    <row r="27" spans="1:13" s="54" customFormat="1" x14ac:dyDescent="0.25">
      <c r="A27" s="57"/>
      <c r="B27" s="57"/>
      <c r="C27" s="51"/>
      <c r="D27" s="52"/>
      <c r="E27" s="52"/>
      <c r="F27" s="52"/>
      <c r="G27" s="52"/>
      <c r="H27" s="53"/>
      <c r="I27" s="53"/>
      <c r="J27" s="53"/>
      <c r="K27" s="53"/>
      <c r="L27" s="53"/>
      <c r="M27" s="52"/>
    </row>
    <row r="28" spans="1:13" s="54" customFormat="1" x14ac:dyDescent="0.25"/>
    <row r="29" spans="1:13" s="54" customFormat="1" x14ac:dyDescent="0.25">
      <c r="B29" s="55"/>
    </row>
    <row r="30" spans="1:13" s="54" customFormat="1" x14ac:dyDescent="0.25"/>
    <row r="31" spans="1:13" s="54" customFormat="1" x14ac:dyDescent="0.25"/>
    <row r="32" spans="1:13" x14ac:dyDescent="0.25">
      <c r="E32" s="56" t="s">
        <v>33</v>
      </c>
    </row>
  </sheetData>
  <mergeCells count="17">
    <mergeCell ref="K5:M5"/>
    <mergeCell ref="A20:M20"/>
    <mergeCell ref="A1:M1"/>
    <mergeCell ref="A2:M2"/>
    <mergeCell ref="A3:M3"/>
    <mergeCell ref="A4:A6"/>
    <mergeCell ref="B4:D4"/>
    <mergeCell ref="E4:G4"/>
    <mergeCell ref="H4:M4"/>
    <mergeCell ref="B5:B6"/>
    <mergeCell ref="C5:C6"/>
    <mergeCell ref="D5:D6"/>
    <mergeCell ref="A27:B27"/>
    <mergeCell ref="E5:E6"/>
    <mergeCell ref="F5:F6"/>
    <mergeCell ref="G5:G6"/>
    <mergeCell ref="H5:J5"/>
  </mergeCells>
  <printOptions horizontalCentered="1" verticalCentered="1"/>
  <pageMargins left="0.27559055118110237" right="0.23622047244094491" top="0.31496062992125984" bottom="0.31496062992125984" header="0.31496062992125984" footer="0.31496062992125984"/>
  <pageSetup paperSize="9" scale="73" orientation="landscape" horizontalDpi="4294967293" r:id="rId1"/>
  <headerFooter>
    <oddHeader>&amp;L&amp;G&amp;R&amp;G</oddHeader>
    <oddFooter>&amp;CSuperintendência de Planejamento do SUSGerência de Articulação para Gestão de Programas e Projetos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 Cont 2º Qd-com TI</vt:lpstr>
      <vt:lpstr>'Rel Cont 2º Qd-com TI'!Area_de_impressao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Fernanda Fernandes Rabelo</dc:creator>
  <cp:lastModifiedBy>Maria Fernanda Fernandes Rabelo</cp:lastModifiedBy>
  <dcterms:created xsi:type="dcterms:W3CDTF">2016-03-07T18:51:19Z</dcterms:created>
  <dcterms:modified xsi:type="dcterms:W3CDTF">2016-03-07T18:55:28Z</dcterms:modified>
</cp:coreProperties>
</file>